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<sst xmlns="http://schemas.openxmlformats.org/spreadsheetml/2006/main" count="162" uniqueCount="112">
  <si>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</si>
  <si>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</si>
  <si>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</si>
  <si>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</si>
  <si>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</si>
  <si>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</si>
  <si>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</si>
  <si>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</si>
  <si>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</si>
  <si>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</si>
  <si>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</si>
  <si>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</si>
  <si>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</si>
  <si>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</si>
  <si>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</si>
  <si>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</si>
  <si>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</si>
  <si>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</si>
  <si>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</si>
  <si>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</si>
  <si>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</si>
  <si>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</si>
  <si>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</si>
  <si>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</si>
  <si>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</si>
  <si>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</si>
  <si>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</si>
  <si>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</si>
  <si>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</si>
  <si>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</si>
  <si>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</si>
  <si>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</si>
  <si>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</si>
  <si>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</si>
  <si>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</si>
  <si>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</si>
  <si>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</si>
  <si>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</si>
  <si>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</si>
  <si>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</si>
  <si>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</si>
  <si>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</si>
  <si>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</si>
  <si>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</si>
  <si>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</si>
  <si>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</si>
  <si>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</si>
  <si>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</si>
  <si>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</si>
  <si>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</si>
  <si>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</si>
  <si>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</si>
  <si>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</si>
  <si>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</si>
  <si>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</si>
  <si>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</si>
  <si>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</si>
  <si>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</si>
  <si>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</si>
  <si>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</si>
  <si>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</si>
  <si>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</si>
  <si>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</si>
  <si>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</si>
  <si>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</si>
  <si>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</si>
  <si>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</si>
  <si>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</si>
  <si>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</si>
  <si>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</si>
  <si>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</si>
  <si>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</si>
  <si>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</si>
  <si>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</si>
  <si>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</si>
  <si>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</si>
  <si>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</si>
  <si>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</si>
  <si>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</si>
  <si>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</si>
  <si>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</si>
  <si>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</si>
  <si>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</si>
  <si>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</si>
  <si>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</si>
  <si>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</si>
  <si>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</si>
  <si>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</si>
  <si>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</si>
  <si>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</si>
  <si>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</si>
  <si>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</si>
  <si>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</si>
  <si>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</si>
  <si>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</si>
  <si>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</si>
  <si>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</si>
  <si>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</si>
  <si>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</si>
  <si>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</si>
  <si>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</si>
  <si>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</si>
  <si>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</si>
  <si>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</si>
  <si>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</si>
  <si>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</si>
  <si>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</si>
  <si>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</si>
  <si>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</si>
  <si>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</si>
  <si>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</si>
  <si>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27.03.2017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</si>
</sst>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12030650"/>
        <c:axId val="41166987"/>
      </c:bar3D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34958564"/>
        <c:axId val="46191621"/>
      </c:bar3D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3071406"/>
        <c:axId val="50533791"/>
      </c:bar3D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52150936"/>
        <c:axId val="66705241"/>
      </c:bar3D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63476258"/>
        <c:axId val="34415411"/>
      </c:bar3D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15411"/>
        <c:crosses val="autoZero"/>
        <c:auto val="1"/>
        <c:lblOffset val="100"/>
        <c:tickLblSkip val="2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41303244"/>
        <c:axId val="36184877"/>
      </c:bar3D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7228438"/>
        <c:axId val="45293895"/>
      </c:bar3D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4991872"/>
        <c:axId val="44926849"/>
      </c:bar3D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1688458"/>
        <c:axId val="15196123"/>
      </c:bar3D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</f>
        <v>127777.40000000001</v>
      </c>
      <c r="E6" s="3">
        <f>D6/D150*100</f>
        <v>39.40585931223688</v>
      </c>
      <c r="F6" s="3">
        <f>D6/B6*100</f>
        <v>74.25188742399168</v>
      </c>
      <c r="G6" s="3">
        <f aca="true" t="shared" si="0" ref="G6:G43">D6/C6*100</f>
        <v>20.423049265814964</v>
      </c>
      <c r="H6" s="47">
        <f>B6-D6</f>
        <v>44308.999999999985</v>
      </c>
      <c r="I6" s="47">
        <f aca="true" t="shared" si="1" ref="I6:I43">C6-D6</f>
        <v>497875.4999999999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</f>
        <v>43196.899999999994</v>
      </c>
      <c r="E7" s="95">
        <f>D7/D6*100</f>
        <v>33.80636951448378</v>
      </c>
      <c r="F7" s="95">
        <f>D7/B7*100</f>
        <v>76.87430149702091</v>
      </c>
      <c r="G7" s="95">
        <f>D7/C7*100</f>
        <v>17.752065572288352</v>
      </c>
      <c r="H7" s="105">
        <f>B7-D7</f>
        <v>12994.700000000004</v>
      </c>
      <c r="I7" s="105">
        <f t="shared" si="1"/>
        <v>200137.6</v>
      </c>
    </row>
    <row r="8" spans="1:9" ht="18">
      <c r="A8" s="23" t="s">
        <v>3</v>
      </c>
      <c r="B8" s="42">
        <f>115100.9+461.1</f>
        <v>115562</v>
      </c>
      <c r="C8" s="43">
        <f>487771.7+47.1</f>
        <v>487818.8</v>
      </c>
      <c r="D8" s="44">
        <f>12945+14658+9353.4+10.2+0.1+7+16015+13071.9+6973.3+1906+3.4+7.6+13882.5+6.6+747.5</f>
        <v>89587.5</v>
      </c>
      <c r="E8" s="1">
        <f>D8/D6*100</f>
        <v>70.11216380987561</v>
      </c>
      <c r="F8" s="1">
        <f>D8/B8*100</f>
        <v>77.52332081480071</v>
      </c>
      <c r="G8" s="1">
        <f t="shared" si="0"/>
        <v>18.364913365372555</v>
      </c>
      <c r="H8" s="44">
        <f>B8-D8</f>
        <v>25974.5</v>
      </c>
      <c r="I8" s="44">
        <f t="shared" si="1"/>
        <v>398231.3</v>
      </c>
    </row>
    <row r="9" spans="1:9" ht="18">
      <c r="A9" s="23" t="s">
        <v>2</v>
      </c>
      <c r="B9" s="42">
        <v>23.9</v>
      </c>
      <c r="C9" s="43">
        <v>92.5</v>
      </c>
      <c r="D9" s="44">
        <f>2.5+4.3+3.3</f>
        <v>10.1</v>
      </c>
      <c r="E9" s="12">
        <f>D9/D6*100</f>
        <v>0.00790437119553223</v>
      </c>
      <c r="F9" s="120">
        <f>D9/B9*100</f>
        <v>42.25941422594142</v>
      </c>
      <c r="G9" s="1">
        <f t="shared" si="0"/>
        <v>10.91891891891892</v>
      </c>
      <c r="H9" s="44">
        <f aca="true" t="shared" si="2" ref="H9:H43">B9-D9</f>
        <v>13.799999999999999</v>
      </c>
      <c r="I9" s="44">
        <f t="shared" si="1"/>
        <v>82.4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</f>
        <v>6504.400000000001</v>
      </c>
      <c r="E10" s="1">
        <f>D10/D6*100</f>
        <v>5.090415049922757</v>
      </c>
      <c r="F10" s="1">
        <f aca="true" t="shared" si="3" ref="F10:F41">D10/B10*100</f>
        <v>77.03166820625786</v>
      </c>
      <c r="G10" s="1">
        <f t="shared" si="0"/>
        <v>23.68552336908035</v>
      </c>
      <c r="H10" s="44">
        <f t="shared" si="2"/>
        <v>1939.3999999999987</v>
      </c>
      <c r="I10" s="44">
        <f t="shared" si="1"/>
        <v>20957.1</v>
      </c>
    </row>
    <row r="11" spans="1:9" ht="18">
      <c r="A11" s="23" t="s">
        <v>0</v>
      </c>
      <c r="B11" s="42">
        <f>42044.8-506.5</f>
        <v>41538.3</v>
      </c>
      <c r="C11" s="43">
        <v>80900.5</v>
      </c>
      <c r="D11" s="49">
        <f>143.9+390+0.1+142.7+13.1+169.2+704.4+3378.9+1906.3+468.5+6301.9+20.7+31.8+0.1+3059.4+2301.7+3149.2+438.7+2370.2+711.7+2057.8</f>
        <v>27760.300000000003</v>
      </c>
      <c r="E11" s="1">
        <f>D11/D6*100</f>
        <v>21.725516405874593</v>
      </c>
      <c r="F11" s="1">
        <f t="shared" si="3"/>
        <v>66.83061174867532</v>
      </c>
      <c r="G11" s="1">
        <f t="shared" si="0"/>
        <v>34.31412661232008</v>
      </c>
      <c r="H11" s="44">
        <f t="shared" si="2"/>
        <v>13778</v>
      </c>
      <c r="I11" s="44">
        <f t="shared" si="1"/>
        <v>53140.2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</f>
        <v>2848.4</v>
      </c>
      <c r="E12" s="1">
        <f>D12/D6*100</f>
        <v>2.2291891993419806</v>
      </c>
      <c r="F12" s="1">
        <f t="shared" si="3"/>
        <v>78.1368299775059</v>
      </c>
      <c r="G12" s="1">
        <f t="shared" si="0"/>
        <v>20.279949307246504</v>
      </c>
      <c r="H12" s="44">
        <f t="shared" si="2"/>
        <v>797</v>
      </c>
      <c r="I12" s="44">
        <f t="shared" si="1"/>
        <v>11197</v>
      </c>
    </row>
    <row r="13" spans="1:9" ht="18.75" thickBot="1">
      <c r="A13" s="23" t="s">
        <v>28</v>
      </c>
      <c r="B13" s="43">
        <f>B6-B8-B9-B10-B11-B12</f>
        <v>2872.999999999994</v>
      </c>
      <c r="C13" s="43">
        <f>C6-C8-C9-C10-C11-C12</f>
        <v>15334.199999999919</v>
      </c>
      <c r="D13" s="43">
        <f>D6-D8-D9-D10-D11-D12</f>
        <v>1066.7000000000057</v>
      </c>
      <c r="E13" s="1">
        <f>D13/D6*100</f>
        <v>0.8348111637895321</v>
      </c>
      <c r="F13" s="1">
        <f t="shared" si="3"/>
        <v>37.128437173686315</v>
      </c>
      <c r="G13" s="1">
        <f t="shared" si="0"/>
        <v>6.956345945664015</v>
      </c>
      <c r="H13" s="44">
        <f t="shared" si="2"/>
        <v>1806.2999999999884</v>
      </c>
      <c r="I13" s="44">
        <f t="shared" si="1"/>
        <v>14267.499999999913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7750.2+16091.8+509.8+21.4+337.2+206.3+9326.4+708.9+873+242.1+3327.1+2.3+17653.4+33.8-2.1+533.8+30.7+490.1+11915.5+3423.1+24.3+167.7+3429.8</f>
        <v>77096.60000000002</v>
      </c>
      <c r="E18" s="3">
        <f>D18/D150*100</f>
        <v>23.77617460561729</v>
      </c>
      <c r="F18" s="3">
        <f>D18/B18*100</f>
        <v>75.8567965177145</v>
      </c>
      <c r="G18" s="3">
        <f t="shared" si="0"/>
        <v>22.39652190787275</v>
      </c>
      <c r="H18" s="47">
        <f>B18-D18</f>
        <v>24537.799999999974</v>
      </c>
      <c r="I18" s="47">
        <f t="shared" si="1"/>
        <v>267138.0999999999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7750.2+9045.4-324.4+287.3+8839.2+63.1+167.7+672.4+2.3+8064+287.9+29.4+0.1+353.7+16.6+490.1+8886.5+888+91.8+1141.4</f>
        <v>46752.7</v>
      </c>
      <c r="E19" s="95">
        <f>D19/D18*100</f>
        <v>60.64171442060997</v>
      </c>
      <c r="F19" s="95">
        <f t="shared" si="3"/>
        <v>76.89854419313824</v>
      </c>
      <c r="G19" s="95">
        <f t="shared" si="0"/>
        <v>19.52051205504675</v>
      </c>
      <c r="H19" s="105">
        <f t="shared" si="2"/>
        <v>14045.200000000004</v>
      </c>
      <c r="I19" s="105">
        <f t="shared" si="1"/>
        <v>192752.8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77096.60000000002</v>
      </c>
      <c r="E25" s="1">
        <f>D25/D18*100</f>
        <v>100</v>
      </c>
      <c r="F25" s="1">
        <f t="shared" si="3"/>
        <v>75.8567965177145</v>
      </c>
      <c r="G25" s="1">
        <f t="shared" si="0"/>
        <v>22.39652190787275</v>
      </c>
      <c r="H25" s="44">
        <f t="shared" si="2"/>
        <v>24537.799999999974</v>
      </c>
      <c r="I25" s="44">
        <f t="shared" si="1"/>
        <v>267138.0999999999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1839.2+34.8+165.7+1873.2+1.3+5.1+223.7+77.9+1834.7+29.7+171.2+8.4+128.8+239.3+79.6+50.8+1967+148.5+65.1+168.2+2+195+1854.2+111.8+11.9+51+73.3+98+192</f>
        <v>11701.4</v>
      </c>
      <c r="E33" s="3">
        <f>D33/D150*100</f>
        <v>3.608648494618051</v>
      </c>
      <c r="F33" s="3">
        <f>D33/B33*100</f>
        <v>78.0952380952381</v>
      </c>
      <c r="G33" s="3">
        <f t="shared" si="0"/>
        <v>17.38607170822233</v>
      </c>
      <c r="H33" s="47">
        <f t="shared" si="2"/>
        <v>3282.1000000000004</v>
      </c>
      <c r="I33" s="47">
        <f t="shared" si="1"/>
        <v>55601.9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1743.2+1833.7+1830.2+1935.3+81+1854.2</f>
        <v>9277.6</v>
      </c>
      <c r="E34" s="1">
        <f>D34/D33*100</f>
        <v>79.28623925342268</v>
      </c>
      <c r="F34" s="1">
        <f t="shared" si="3"/>
        <v>83.13634123392626</v>
      </c>
      <c r="G34" s="1">
        <f t="shared" si="0"/>
        <v>16.705590437896927</v>
      </c>
      <c r="H34" s="44">
        <f t="shared" si="2"/>
        <v>1881.8999999999996</v>
      </c>
      <c r="I34" s="44">
        <f t="shared" si="1"/>
        <v>46258.3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1348.3+1.5</f>
        <v>1349.8</v>
      </c>
      <c r="C36" s="43">
        <v>2945.3</v>
      </c>
      <c r="D36" s="44">
        <f>5.4+1.2+41.8+16.1+2.9+29.7+160.9+0.8+93.4+46.9+11.2+0.1+33.7+184.7+9.2+183.2</f>
        <v>821.2</v>
      </c>
      <c r="E36" s="1">
        <f>D36/D33*100</f>
        <v>7.017963662467739</v>
      </c>
      <c r="F36" s="1">
        <f t="shared" si="3"/>
        <v>60.83864276189066</v>
      </c>
      <c r="G36" s="1">
        <f t="shared" si="0"/>
        <v>27.881709842800394</v>
      </c>
      <c r="H36" s="44">
        <f t="shared" si="2"/>
        <v>528.5999999999999</v>
      </c>
      <c r="I36" s="44">
        <f t="shared" si="1"/>
        <v>2124.1000000000004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0.22048643752029676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0.1307535850411062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2324.3999999999996</v>
      </c>
      <c r="C39" s="42">
        <f>C33-C34-C36-C37-C35-C38</f>
        <v>7885.200000000002</v>
      </c>
      <c r="D39" s="42">
        <f>D33-D34-D36-D37-D35-D38</f>
        <v>1561.4999999999993</v>
      </c>
      <c r="E39" s="1">
        <f>D39/D33*100</f>
        <v>13.344557061548185</v>
      </c>
      <c r="F39" s="1">
        <f t="shared" si="3"/>
        <v>67.17862674238512</v>
      </c>
      <c r="G39" s="1">
        <f t="shared" si="0"/>
        <v>19.802921929691053</v>
      </c>
      <c r="H39" s="44">
        <f>B39-D39</f>
        <v>762.9000000000003</v>
      </c>
      <c r="I39" s="44">
        <f t="shared" si="1"/>
        <v>6323.700000000003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</f>
        <v>373</v>
      </c>
      <c r="E43" s="3">
        <f>D43/D150*100</f>
        <v>0.11503118331930651</v>
      </c>
      <c r="F43" s="3">
        <f>D43/B43*100</f>
        <v>65.5420839922685</v>
      </c>
      <c r="G43" s="3">
        <f t="shared" si="0"/>
        <v>23.651005009194094</v>
      </c>
      <c r="H43" s="47">
        <f t="shared" si="2"/>
        <v>196.10000000000002</v>
      </c>
      <c r="I43" s="47">
        <f t="shared" si="1"/>
        <v>1204.1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</f>
        <v>2253.5000000000005</v>
      </c>
      <c r="E45" s="3">
        <f>D45/D150*100</f>
        <v>0.694967216112754</v>
      </c>
      <c r="F45" s="3">
        <f>D45/B45*100</f>
        <v>74.22351042455784</v>
      </c>
      <c r="G45" s="3">
        <f aca="true" t="shared" si="4" ref="G45:G76">D45/C45*100</f>
        <v>19.116898540889043</v>
      </c>
      <c r="H45" s="47">
        <f>B45-D45</f>
        <v>782.5999999999995</v>
      </c>
      <c r="I45" s="47">
        <f aca="true" t="shared" si="5" ref="I45:I77">C45-D45</f>
        <v>9534.5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83.24384291102727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0.48812957621477693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</f>
        <v>320.3</v>
      </c>
      <c r="E49" s="1">
        <f>D49/D45*100</f>
        <v>14.213445751053913</v>
      </c>
      <c r="F49" s="1">
        <f t="shared" si="6"/>
        <v>73.37915234822452</v>
      </c>
      <c r="G49" s="1">
        <f t="shared" si="4"/>
        <v>37.02462143104843</v>
      </c>
      <c r="H49" s="44">
        <f t="shared" si="7"/>
        <v>116.19999999999999</v>
      </c>
      <c r="I49" s="44">
        <f t="shared" si="5"/>
        <v>544.8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46.30000000000035</v>
      </c>
      <c r="E50" s="1">
        <f>D50/D45*100</f>
        <v>2.054581761704031</v>
      </c>
      <c r="F50" s="1">
        <f t="shared" si="6"/>
        <v>65.6737588652489</v>
      </c>
      <c r="G50" s="1">
        <f t="shared" si="4"/>
        <v>14.541457286432305</v>
      </c>
      <c r="H50" s="44">
        <f t="shared" si="7"/>
        <v>24.199999999999463</v>
      </c>
      <c r="I50" s="44">
        <f t="shared" si="5"/>
        <v>272.09999999999894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475.9+7.8+935.8+30.7-0.1+8+35.8+34+6+454.4+67.8+74.7+41.8+81.6+68+973+34+4.9+131.2+59.3+568.8+113.2+131.2+51.5+32.5+2.5+9+29.3+48.7</f>
        <v>4511.3</v>
      </c>
      <c r="E51" s="3">
        <f>D51/D150*100</f>
        <v>1.39126052897691</v>
      </c>
      <c r="F51" s="3">
        <f>D51/B51*100</f>
        <v>71.30573600771335</v>
      </c>
      <c r="G51" s="3">
        <f t="shared" si="4"/>
        <v>17.445965961165875</v>
      </c>
      <c r="H51" s="47">
        <f>B51-D51</f>
        <v>1815.3999999999996</v>
      </c>
      <c r="I51" s="47">
        <f t="shared" si="5"/>
        <v>21347.4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59.33544654534168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1.9+1.9+0.5+7.4+2.1+1.2+12.9+5.1+0.1+4.5+16.8+19.2+9.7+3.1+1.1+1.4+2.5+5.7</f>
        <v>97.10000000000001</v>
      </c>
      <c r="E54" s="1">
        <f>D54/D51*100</f>
        <v>2.152372930197504</v>
      </c>
      <c r="F54" s="1">
        <f t="shared" si="6"/>
        <v>48.42892768079801</v>
      </c>
      <c r="G54" s="1">
        <f t="shared" si="4"/>
        <v>11.984695137003209</v>
      </c>
      <c r="H54" s="44">
        <f t="shared" si="7"/>
        <v>103.39999999999999</v>
      </c>
      <c r="I54" s="44">
        <f t="shared" si="5"/>
        <v>713.1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0.5+0.6+7.5+73.9+2.1+51.2+20.8+16.3+5.9+0.4+16.8+14.9+10.4+71.4+0.3+1.2+1.4+16</f>
        <v>311.6</v>
      </c>
      <c r="E55" s="1">
        <f>D55/D51*100</f>
        <v>6.907099949016914</v>
      </c>
      <c r="F55" s="1">
        <f t="shared" si="6"/>
        <v>63.33333333333334</v>
      </c>
      <c r="G55" s="1">
        <f t="shared" si="4"/>
        <v>29.718645684310925</v>
      </c>
      <c r="H55" s="44">
        <f t="shared" si="7"/>
        <v>180.39999999999998</v>
      </c>
      <c r="I55" s="44">
        <f t="shared" si="5"/>
        <v>736.9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2.6599871433954734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1305.8000000000006</v>
      </c>
      <c r="E57" s="1">
        <f>D57/D51*100</f>
        <v>28.945093432048424</v>
      </c>
      <c r="F57" s="1">
        <f t="shared" si="6"/>
        <v>65.53575909661234</v>
      </c>
      <c r="G57" s="1">
        <f t="shared" si="4"/>
        <v>17.941002706676013</v>
      </c>
      <c r="H57" s="44">
        <f>B57-D57</f>
        <v>686.6999999999991</v>
      </c>
      <c r="I57" s="44">
        <f>C57-D57</f>
        <v>5972.500000000002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</f>
        <v>542.8000000000001</v>
      </c>
      <c r="E59" s="3">
        <f>D59/D150*100</f>
        <v>0.16739658527002568</v>
      </c>
      <c r="F59" s="3">
        <f>D59/B59*100</f>
        <v>47.46414830360266</v>
      </c>
      <c r="G59" s="3">
        <f t="shared" si="4"/>
        <v>6.747383337891256</v>
      </c>
      <c r="H59" s="47">
        <f>B59-D59</f>
        <v>600.7999999999998</v>
      </c>
      <c r="I59" s="47">
        <f t="shared" si="5"/>
        <v>7501.8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85.26160648489314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13.743551952837137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5.4000000000000625</v>
      </c>
      <c r="E64" s="1">
        <f>D64/D59*100</f>
        <v>0.994841562269724</v>
      </c>
      <c r="F64" s="1">
        <f t="shared" si="6"/>
        <v>2.52218589444188</v>
      </c>
      <c r="G64" s="1">
        <f t="shared" si="4"/>
        <v>0.8329477093938087</v>
      </c>
      <c r="H64" s="44">
        <f t="shared" si="7"/>
        <v>208.69999999999985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0.06682910837880353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</f>
        <v>17359.600000000002</v>
      </c>
      <c r="E90" s="3">
        <f>D90/D150*100</f>
        <v>5.353606782707328</v>
      </c>
      <c r="F90" s="3">
        <f aca="true" t="shared" si="10" ref="F90:F96">D90/B90*100</f>
        <v>41.52130288048717</v>
      </c>
      <c r="G90" s="3">
        <f t="shared" si="8"/>
        <v>10.989870853380603</v>
      </c>
      <c r="H90" s="47">
        <f aca="true" t="shared" si="11" ref="H90:H96">B90-D90</f>
        <v>24449.3</v>
      </c>
      <c r="I90" s="47">
        <f t="shared" si="9"/>
        <v>140600.4</v>
      </c>
    </row>
    <row r="91" spans="1:9" ht="18">
      <c r="A91" s="23" t="s">
        <v>3</v>
      </c>
      <c r="B91" s="42">
        <f>38207-12.7-2.2</f>
        <v>38192.100000000006</v>
      </c>
      <c r="C91" s="43">
        <v>148246.2</v>
      </c>
      <c r="D91" s="44">
        <f>1016.5+861.2+216.8+0.1+15.6+1633.8+1584.8+610.3+2+34.8+60.4+677.1+1434.4+388.2+14.5+46.2+0.1+225.9+1690.4+1880.4+5.7+23.4+14.2+309.4+627.8+1876.2+1.4+20.2</f>
        <v>15271.800000000003</v>
      </c>
      <c r="E91" s="1">
        <f>D91/D90*100</f>
        <v>87.9732251895205</v>
      </c>
      <c r="F91" s="1">
        <f t="shared" si="10"/>
        <v>39.98680355361449</v>
      </c>
      <c r="G91" s="1">
        <f t="shared" si="8"/>
        <v>10.301646855029</v>
      </c>
      <c r="H91" s="44">
        <f t="shared" si="11"/>
        <v>22920.300000000003</v>
      </c>
      <c r="I91" s="44">
        <f t="shared" si="9"/>
        <v>132974.40000000002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48.5+5.1+5+1.3+22.8+67.3+53.4+3.5+1.4+2.8+40.6+112.7+571.4</f>
        <v>935.8</v>
      </c>
      <c r="E92" s="1">
        <f>D92/D90*100</f>
        <v>5.390677204543882</v>
      </c>
      <c r="F92" s="1">
        <f t="shared" si="10"/>
        <v>76.87505134313645</v>
      </c>
      <c r="G92" s="1">
        <f t="shared" si="8"/>
        <v>35.70937953140502</v>
      </c>
      <c r="H92" s="44">
        <f t="shared" si="11"/>
        <v>281.5</v>
      </c>
      <c r="I92" s="44">
        <f t="shared" si="9"/>
        <v>1684.8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2399.4999999999955</v>
      </c>
      <c r="C94" s="43">
        <f>C90-C91-C92-C93</f>
        <v>7093.199999999988</v>
      </c>
      <c r="D94" s="43">
        <f>D90-D91-D92-D93</f>
        <v>1151.9999999999993</v>
      </c>
      <c r="E94" s="1">
        <f>D94/D90*100</f>
        <v>6.636097605935616</v>
      </c>
      <c r="F94" s="1">
        <f t="shared" si="10"/>
        <v>48.01000208376752</v>
      </c>
      <c r="G94" s="1">
        <f>D94/C94*100</f>
        <v>16.24090678396212</v>
      </c>
      <c r="H94" s="44">
        <f t="shared" si="11"/>
        <v>1247.4999999999961</v>
      </c>
      <c r="I94" s="44">
        <f>C94-D94</f>
        <v>5941.199999999989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</f>
        <v>14031.399999999994</v>
      </c>
      <c r="E95" s="107">
        <f>D95/D150*100</f>
        <v>4.327207897122029</v>
      </c>
      <c r="F95" s="110">
        <f t="shared" si="10"/>
        <v>74.31137756263931</v>
      </c>
      <c r="G95" s="106">
        <f>D95/C95*100</f>
        <v>23.43233606933809</v>
      </c>
      <c r="H95" s="112">
        <f t="shared" si="11"/>
        <v>4850.500000000007</v>
      </c>
      <c r="I95" s="122">
        <f>C95-D95</f>
        <v>45849.100000000006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16.878572344883626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139.4+4+202+15.3+32.9+18.1+0.4+4+39.7+141.6+9.9+31.3+27.6+1.1+399+127.2+7.6+63.2+113+70.6+140+195.7+6.2+179.8+200.1</f>
        <v>2169.7</v>
      </c>
      <c r="E102" s="19">
        <f>D102/D150*100</f>
        <v>0.6691237491900786</v>
      </c>
      <c r="F102" s="19">
        <f>D102/B102*100</f>
        <v>61.614698699380924</v>
      </c>
      <c r="G102" s="19">
        <f aca="true" t="shared" si="12" ref="G102:G148">D102/C102*100</f>
        <v>17.08707739074965</v>
      </c>
      <c r="H102" s="79">
        <f aca="true" t="shared" si="13" ref="H102:H107">B102-D102</f>
        <v>1351.7000000000003</v>
      </c>
      <c r="I102" s="79">
        <f aca="true" t="shared" si="14" ref="I102:I148">C102-D102</f>
        <v>10528.2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139.3+4+202+15.3-0.1+4+25.4+141.4+9.8+31.2+1.1+390.1+50+2+0.1+51.6+111.9+69.9+132+193.8+143.3+175.1</f>
        <v>1893.2</v>
      </c>
      <c r="E104" s="1">
        <f>D104/D102*100</f>
        <v>87.25630271466103</v>
      </c>
      <c r="F104" s="1">
        <f aca="true" t="shared" si="15" ref="F104:F148">D104/B104*100</f>
        <v>63.23313293253173</v>
      </c>
      <c r="G104" s="1">
        <f t="shared" si="12"/>
        <v>18.16977782043284</v>
      </c>
      <c r="H104" s="44">
        <f t="shared" si="13"/>
        <v>1100.8</v>
      </c>
      <c r="I104" s="44">
        <f t="shared" si="14"/>
        <v>8526.3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276.4999999999998</v>
      </c>
      <c r="E106" s="84">
        <f>D106/D102*100</f>
        <v>12.743697285338978</v>
      </c>
      <c r="F106" s="84">
        <f t="shared" si="15"/>
        <v>56.19918699186988</v>
      </c>
      <c r="G106" s="84">
        <f t="shared" si="12"/>
        <v>13.692863863715129</v>
      </c>
      <c r="H106" s="124">
        <f>B106-D106</f>
        <v>215.50000000000023</v>
      </c>
      <c r="I106" s="124">
        <f t="shared" si="14"/>
        <v>1742.8000000000013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87819.70000000001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66226.49999999999</v>
      </c>
      <c r="E107" s="82">
        <f>D107/D150*100</f>
        <v>20.423894536450536</v>
      </c>
      <c r="F107" s="82">
        <f>D107/B107*100</f>
        <v>75.41189505316002</v>
      </c>
      <c r="G107" s="82">
        <f t="shared" si="12"/>
        <v>11.976357063675342</v>
      </c>
      <c r="H107" s="81">
        <f t="shared" si="13"/>
        <v>21593.200000000026</v>
      </c>
      <c r="I107" s="81">
        <f t="shared" si="14"/>
        <v>486750.4999999999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</f>
        <v>488.99999999999994</v>
      </c>
      <c r="E108" s="6">
        <f>D108/D107*100</f>
        <v>0.7383751217412969</v>
      </c>
      <c r="F108" s="6">
        <f t="shared" si="15"/>
        <v>33.0316130775466</v>
      </c>
      <c r="G108" s="6">
        <f t="shared" si="12"/>
        <v>11.939642543217111</v>
      </c>
      <c r="H108" s="61">
        <f aca="true" t="shared" si="16" ref="H108:H148">B108-D108</f>
        <v>991.4000000000001</v>
      </c>
      <c r="I108" s="61">
        <f t="shared" si="14"/>
        <v>3606.6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74.39672801635993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0.01781764097453437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</f>
        <v>484.00000000000006</v>
      </c>
      <c r="E114" s="6">
        <f>D114/D107*100</f>
        <v>0.7308252738707318</v>
      </c>
      <c r="F114" s="6">
        <f t="shared" si="15"/>
        <v>57.523175659614935</v>
      </c>
      <c r="G114" s="6">
        <f t="shared" si="12"/>
        <v>16.60149550662002</v>
      </c>
      <c r="H114" s="61">
        <f t="shared" si="16"/>
        <v>357.3999999999999</v>
      </c>
      <c r="I114" s="61">
        <f t="shared" si="14"/>
        <v>2431.4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</f>
        <v>95.40000000000002</v>
      </c>
      <c r="E118" s="6">
        <f>D118/D107*100</f>
        <v>0.14405109737038804</v>
      </c>
      <c r="F118" s="6">
        <f t="shared" si="15"/>
        <v>70.35398230088498</v>
      </c>
      <c r="G118" s="6">
        <f t="shared" si="12"/>
        <v>22.56385998107853</v>
      </c>
      <c r="H118" s="61">
        <f t="shared" si="16"/>
        <v>40.199999999999974</v>
      </c>
      <c r="I118" s="61">
        <f t="shared" si="14"/>
        <v>327.4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81.86582809224316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15.279231123492865</v>
      </c>
      <c r="F124" s="6">
        <f t="shared" si="15"/>
        <v>91.32004295757487</v>
      </c>
      <c r="G124" s="6">
        <f t="shared" si="12"/>
        <v>23.251683172867022</v>
      </c>
      <c r="H124" s="61">
        <f t="shared" si="16"/>
        <v>961.8000000000011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0.01509969574113082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6.5+6.7+0.9+10.2+6.4+2.4+29+2.5+26.7+1.1</f>
        <v>92.39999999999999</v>
      </c>
      <c r="E128" s="17">
        <f>D128/D107*100</f>
        <v>0.13952118864804877</v>
      </c>
      <c r="F128" s="6">
        <f t="shared" si="15"/>
        <v>22.792303897385295</v>
      </c>
      <c r="G128" s="6">
        <f t="shared" si="12"/>
        <v>7.372536503630416</v>
      </c>
      <c r="H128" s="61">
        <f t="shared" si="16"/>
        <v>313</v>
      </c>
      <c r="I128" s="61">
        <f t="shared" si="14"/>
        <v>1160.8999999999999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13.852813852813856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0.02129057099499446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0.5+1.3+15.9+33.5+3+0.6+15.2+1.3+36.5</f>
        <v>107.8</v>
      </c>
      <c r="E136" s="17">
        <f>D136/D107*100</f>
        <v>0.16277472008939023</v>
      </c>
      <c r="F136" s="6">
        <f t="shared" si="15"/>
        <v>72.93640054127198</v>
      </c>
      <c r="G136" s="6">
        <f>D136/C136*100</f>
        <v>28.279118572927597</v>
      </c>
      <c r="H136" s="61">
        <f t="shared" si="16"/>
        <v>40.000000000000014</v>
      </c>
      <c r="I136" s="61">
        <f t="shared" si="14"/>
        <v>273.4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83.55371900826447</v>
      </c>
      <c r="G137" s="1">
        <f>D137/C137*100</f>
        <v>33.02842208428618</v>
      </c>
      <c r="H137" s="44">
        <f t="shared" si="16"/>
        <v>19.900000000000006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26+59.9+0.4-0.1+0.1+27.3+5.8+57.7+6.3+46.3+13.6+50.5</f>
        <v>293.80000000000007</v>
      </c>
      <c r="E138" s="17">
        <f>D138/D107*100</f>
        <v>0.44362906087442355</v>
      </c>
      <c r="F138" s="6">
        <f t="shared" si="15"/>
        <v>82.78388278388282</v>
      </c>
      <c r="G138" s="6">
        <f t="shared" si="12"/>
        <v>21.024760269071134</v>
      </c>
      <c r="H138" s="61">
        <f t="shared" si="16"/>
        <v>61.09999999999991</v>
      </c>
      <c r="I138" s="61">
        <f t="shared" si="14"/>
        <v>1103.6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26+59.9+27.3+57.1-0.1+46.3+42.7</f>
        <v>259.2</v>
      </c>
      <c r="E139" s="1">
        <f>D139/D138*100</f>
        <v>88.2232811436351</v>
      </c>
      <c r="F139" s="1">
        <f aca="true" t="shared" si="17" ref="F139:F147">D139/B139*100</f>
        <v>99.84591679506933</v>
      </c>
      <c r="G139" s="1">
        <f t="shared" si="12"/>
        <v>24.372355430183358</v>
      </c>
      <c r="H139" s="44">
        <f t="shared" si="16"/>
        <v>0.4000000000000341</v>
      </c>
      <c r="I139" s="44">
        <f t="shared" si="14"/>
        <v>804.3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4.28863172226004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16430.8-1000-281.4</f>
        <v>15149.4</v>
      </c>
      <c r="C143" s="53">
        <f>67967+150-2500</f>
        <v>65617</v>
      </c>
      <c r="D143" s="76">
        <f>2189.1+2579.7+68.9+525.7+232.8+205.1+14+182+44.6+100.3+189.9+11.2+127+188.8+69.4+131.7+84.3+48.1+145.2+164.4</f>
        <v>7302.199999999999</v>
      </c>
      <c r="E143" s="17">
        <f>D143/D107*100</f>
        <v>11.026099824088545</v>
      </c>
      <c r="F143" s="99">
        <f t="shared" si="17"/>
        <v>48.201248894345646</v>
      </c>
      <c r="G143" s="6">
        <f t="shared" si="12"/>
        <v>11.128518524162944</v>
      </c>
      <c r="H143" s="61">
        <f t="shared" si="16"/>
        <v>7847.200000000001</v>
      </c>
      <c r="I143" s="61">
        <f t="shared" si="14"/>
        <v>58314.8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0.028991415822971173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3.471722044800798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42349.6+4476.3+281.4</f>
        <v>47107.3</v>
      </c>
      <c r="C147" s="53">
        <f>376354.8-1000+14285.9-198-200-300</f>
        <v>388942.7</v>
      </c>
      <c r="D147" s="76">
        <f>4905.7+9487.9+9000+1500+6413+155.4+2591.5+899.7+3383.3</f>
        <v>38336.5</v>
      </c>
      <c r="E147" s="17">
        <f>D147/D107*100</f>
        <v>57.88694857798616</v>
      </c>
      <c r="F147" s="6">
        <f t="shared" si="17"/>
        <v>81.38122966079567</v>
      </c>
      <c r="G147" s="6">
        <f t="shared" si="12"/>
        <v>9.856593271965252</v>
      </c>
      <c r="H147" s="61">
        <f t="shared" si="16"/>
        <v>8770.800000000003</v>
      </c>
      <c r="I147" s="61">
        <f t="shared" si="14"/>
        <v>350606.2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9.893622643503736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94608.00000000001</v>
      </c>
      <c r="C149" s="77">
        <f>C43+C69+C72+C77+C79+C87+C102+C107+C100+C84+C98</f>
        <v>577639.6999999998</v>
      </c>
      <c r="D149" s="53">
        <f>D43+D69+D72+D77+D79+D87+D102+D107+D100+D84+D98</f>
        <v>68985.89999999998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324259.9</v>
      </c>
      <c r="E150" s="31">
        <v>100</v>
      </c>
      <c r="F150" s="3">
        <f>D150/B150*100</f>
        <v>71.34282121715827</v>
      </c>
      <c r="G150" s="3">
        <f aca="true" t="shared" si="18" ref="G150:G156">D150/C150*100</f>
        <v>17.26290411264621</v>
      </c>
      <c r="H150" s="47">
        <f aca="true" t="shared" si="19" ref="H150:H156">B150-D150</f>
        <v>130249.59999999998</v>
      </c>
      <c r="I150" s="47">
        <f aca="true" t="shared" si="20" ref="I150:I156">C150-D150</f>
        <v>1554102.5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172058.1</v>
      </c>
      <c r="C151" s="60">
        <f>C8+C20+C34+C52+C60+C91+C115+C119+C46+C139+C131+C103</f>
        <v>722894.7</v>
      </c>
      <c r="D151" s="60">
        <f>D8+D20+D34+D52+D60+D91+D115+D119+D46+D139+D131+D103</f>
        <v>119489.70000000001</v>
      </c>
      <c r="E151" s="6">
        <f>D151/D150*100</f>
        <v>36.8499774409355</v>
      </c>
      <c r="F151" s="6">
        <f aca="true" t="shared" si="21" ref="F151:F156">D151/B151*100</f>
        <v>69.44729716299321</v>
      </c>
      <c r="G151" s="6">
        <f t="shared" si="18"/>
        <v>16.529336845324778</v>
      </c>
      <c r="H151" s="61">
        <f t="shared" si="19"/>
        <v>52568.399999999994</v>
      </c>
      <c r="I151" s="72">
        <f t="shared" si="20"/>
        <v>603405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49296.20000000001</v>
      </c>
      <c r="C152" s="61">
        <f>C11+C23+C36+C55+C62+C92+C49+C140+C109+C112+C96+C137</f>
        <v>102336.00000000003</v>
      </c>
      <c r="D152" s="61">
        <f>D11+D23+D36+D55+D62+D92+D49+D140+D109+D112+D96+D137</f>
        <v>33069.6</v>
      </c>
      <c r="E152" s="6">
        <f>D152/D150*100</f>
        <v>10.198485844225571</v>
      </c>
      <c r="F152" s="6">
        <f t="shared" si="21"/>
        <v>67.08346687980004</v>
      </c>
      <c r="G152" s="6">
        <f t="shared" si="18"/>
        <v>32.31472795497184</v>
      </c>
      <c r="H152" s="61">
        <f t="shared" si="19"/>
        <v>16226.600000000013</v>
      </c>
      <c r="I152" s="72">
        <f t="shared" si="20"/>
        <v>69266.40000000002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6612.500000000001</v>
      </c>
      <c r="E153" s="6">
        <f>D153/D150*100</f>
        <v>2.0392592485225585</v>
      </c>
      <c r="F153" s="6">
        <f t="shared" si="21"/>
        <v>76.35064140311985</v>
      </c>
      <c r="G153" s="6">
        <f t="shared" si="18"/>
        <v>23.054368214432646</v>
      </c>
      <c r="H153" s="61">
        <f t="shared" si="19"/>
        <v>2048.199999999998</v>
      </c>
      <c r="I153" s="72">
        <f t="shared" si="20"/>
        <v>22069.7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4889.700000000001</v>
      </c>
      <c r="E154" s="6">
        <f>D154/D150*100</f>
        <v>1.5079570431003033</v>
      </c>
      <c r="F154" s="6">
        <f t="shared" si="21"/>
        <v>70.98043200557427</v>
      </c>
      <c r="G154" s="6">
        <f t="shared" si="18"/>
        <v>16.72761731431719</v>
      </c>
      <c r="H154" s="61">
        <f t="shared" si="19"/>
        <v>1999.0999999999985</v>
      </c>
      <c r="I154" s="72">
        <f t="shared" si="20"/>
        <v>24341.6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10.1</v>
      </c>
      <c r="E155" s="6">
        <f>D155/D150*100</f>
        <v>0.0031147853928284066</v>
      </c>
      <c r="F155" s="6">
        <f t="shared" si="21"/>
        <v>40.89068825910931</v>
      </c>
      <c r="G155" s="6">
        <f t="shared" si="18"/>
        <v>5.403959336543606</v>
      </c>
      <c r="H155" s="61">
        <f t="shared" si="19"/>
        <v>14.6</v>
      </c>
      <c r="I155" s="72">
        <f t="shared" si="20"/>
        <v>176.8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217581</v>
      </c>
      <c r="C156" s="78">
        <f>C150-C151-C152-C153-C154-C155</f>
        <v>995031.2999999999</v>
      </c>
      <c r="D156" s="78">
        <f>D150-D151-D152-D153-D154-D155</f>
        <v>160188.3</v>
      </c>
      <c r="E156" s="36">
        <f>D156/D150*100</f>
        <v>49.40120563782323</v>
      </c>
      <c r="F156" s="36">
        <f t="shared" si="21"/>
        <v>73.62237511547424</v>
      </c>
      <c r="G156" s="36">
        <f t="shared" si="18"/>
        <v>16.098820207967325</v>
      </c>
      <c r="H156" s="127">
        <f t="shared" si="19"/>
        <v>57392.70000000001</v>
      </c>
      <c r="I156" s="127">
        <f t="shared" si="20"/>
        <v>834843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324259.9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324259.9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2017-03-27T05:09:17Z</dcterms:modified>
  <cp:category/>
  <cp:version/>
  <cp:contentType/>
  <cp:contentStatus/>
</cp:coreProperties>
</file>